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giunta\utenti\PescaAcquacoltura\FEAMP\CLLD\b) Esecuz_Operaz\4.63_FLAG NORD\MISURE_REGIA\Az_4.4\Secondo avviso\Decreto_Concessione\"/>
    </mc:Choice>
  </mc:AlternateContent>
  <bookViews>
    <workbookView xWindow="0" yWindow="0" windowWidth="19440" windowHeight="7560" activeTab="2"/>
  </bookViews>
  <sheets>
    <sheet name="Allegato A" sheetId="1" r:id="rId1"/>
    <sheet name="Allegato B" sheetId="2" r:id="rId2"/>
    <sheet name="Allegato C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H4" i="2"/>
  <c r="I4" i="2" l="1"/>
  <c r="I5" i="2"/>
  <c r="H8" i="3" l="1"/>
  <c r="J5" i="2" l="1"/>
  <c r="H5" i="2"/>
  <c r="J10" i="1" l="1"/>
  <c r="I10" i="1"/>
  <c r="G7" i="2"/>
  <c r="J6" i="2"/>
  <c r="I6" i="2"/>
  <c r="H6" i="2"/>
  <c r="J4" i="2" l="1"/>
  <c r="J7" i="2" s="1"/>
  <c r="I7" i="2"/>
  <c r="H7" i="2"/>
</calcChain>
</file>

<file path=xl/sharedStrings.xml><?xml version="1.0" encoding="utf-8"?>
<sst xmlns="http://schemas.openxmlformats.org/spreadsheetml/2006/main" count="76" uniqueCount="47">
  <si>
    <t>Punteggio</t>
  </si>
  <si>
    <t xml:space="preserve"> % contributo (b/a)</t>
  </si>
  <si>
    <t>Richiedente</t>
  </si>
  <si>
    <t>C.F./P.IVA</t>
  </si>
  <si>
    <t>Indirizzo</t>
  </si>
  <si>
    <t>Città</t>
  </si>
  <si>
    <t>CAP</t>
  </si>
  <si>
    <t>Codice pratica</t>
  </si>
  <si>
    <t>1°</t>
  </si>
  <si>
    <t>Contributo concesso</t>
  </si>
  <si>
    <t xml:space="preserve"> </t>
  </si>
  <si>
    <t>Pesaro</t>
  </si>
  <si>
    <t>Comune di Pesaro</t>
  </si>
  <si>
    <t xml:space="preserve">Allegato B:  CONCESSIONE CONTRIBUTI Azione 4.4 - Reg. (UE) n. 1303/2013 e Reg. (UE) n. 508/2014. PO FEAMP 2014/2020 - Priorità IV - Sviluppo locale di tipo partecipativo (CLLD).  Interventi di miglioramento della fruizione costiera a fini turistici, sportivi e ricreativi - emanato dal FLAG Società cooperativa consortile GAC Marche nord </t>
  </si>
  <si>
    <t xml:space="preserve">Piazza del Popolo,1 </t>
  </si>
  <si>
    <t xml:space="preserve"> 00272430414</t>
  </si>
  <si>
    <t>capitolo 2160320024  UE (50%)</t>
  </si>
  <si>
    <t>capitolo  2160320023   STATO  (35 %)</t>
  </si>
  <si>
    <t>capitolo   2160320015
Regione  (15 %)</t>
  </si>
  <si>
    <t>2°</t>
  </si>
  <si>
    <t>3°</t>
  </si>
  <si>
    <t>Comune di Fano</t>
  </si>
  <si>
    <t>Comune di Senigallia</t>
  </si>
  <si>
    <t xml:space="preserve">Via S. Francesco, 76  </t>
  </si>
  <si>
    <t>Fano</t>
  </si>
  <si>
    <t>Piazza Roma, 8</t>
  </si>
  <si>
    <t>Senigallia</t>
  </si>
  <si>
    <t>00127440410</t>
  </si>
  <si>
    <t>00332510429</t>
  </si>
  <si>
    <t>TOTALE</t>
  </si>
  <si>
    <t>01/4.4/2019</t>
  </si>
  <si>
    <t>02/4.4/2019</t>
  </si>
  <si>
    <t>03/4.4/2019</t>
  </si>
  <si>
    <t xml:space="preserve">Allegato C:  ISTANZE NON AMMESSE A CONTRIBUTO AVVISO PUBBLICO Azione 4.4 - Reg. (UE) n. 1303/2013 e Reg. (UE) n. 508/2014. PO FEAMP 2014/2020 - Priorità IV - Sviluppo locale di tipo partecipativo (CLLD).  Interventi di miglioramento della fruizione costiera a fini turistici, sportivi e ricreativi (II edizione) - emanato dal FLAG Società cooperativa consortile GAC Marche nord </t>
  </si>
  <si>
    <t>Comune di Gabicce Mare</t>
  </si>
  <si>
    <t>04/4.4/2019</t>
  </si>
  <si>
    <t xml:space="preserve">Allegato A:  GRADUATORIA ISTANZE AMMESSE A CONTRIBUTO AVVISO PUBBLICO Azione 4.4 - Reg. (UE) n. 1303/2013 e Reg. (UE) n. 508/2014. PO FEAMP 2014/2020 - Priorità IV - Sviluppo locale di tipo partecipativo (CLLD).  Interventi di miglioramento della fruizione costiera a fini turistici, sportivi e ricreativi (II edizione) - emanato dal FLAG Società cooperativa consortile GAC Marche Nord </t>
  </si>
  <si>
    <t>NOTA</t>
  </si>
  <si>
    <t>Via Cesare Battisti, 66</t>
  </si>
  <si>
    <t>Gabicce Mare</t>
  </si>
  <si>
    <t xml:space="preserve"> 00262320419</t>
  </si>
  <si>
    <t xml:space="preserve">. </t>
  </si>
  <si>
    <t>Contributo CONCEDIBILE (b)</t>
  </si>
  <si>
    <t>Importo Spesa ammissibile (a)</t>
  </si>
  <si>
    <t>Contributo richiesto (b)</t>
  </si>
  <si>
    <t>Importo Spesa prevista (a)</t>
  </si>
  <si>
    <r>
      <t>Assenza dei requisiti di ammissibilità di cui ai par. 9 dell'avviso, in merito alla non cumulabilità del contributo oggetto dello stesso con altri contributi pubblici di qualsiasi natura, considerati i contenuti dell'</t>
    </r>
    <r>
      <rPr>
        <i/>
        <sz val="10"/>
        <color theme="1"/>
        <rFont val="Calibri"/>
        <family val="2"/>
      </rPr>
      <t>Allegato D - Piano Economico - Finanziario" del progetto di fattibilità - par. 12 sostenibilità finanziaria</t>
    </r>
    <r>
      <rPr>
        <sz val="10"/>
        <color theme="1"/>
        <rFont val="Calibri"/>
        <family val="2"/>
      </rPr>
      <t xml:space="preserve"> - e il punto f) dell'Allegato b) all'Avviso </t>
    </r>
    <r>
      <rPr>
        <i/>
        <sz val="10"/>
        <color theme="1"/>
        <rFont val="Calibri"/>
        <family val="2"/>
      </rPr>
      <t xml:space="preserve">Dichiarazione sul possesso dei requisiti, </t>
    </r>
    <r>
      <rPr>
        <sz val="10"/>
        <color theme="1"/>
        <rFont val="Calibri"/>
        <family val="2"/>
      </rPr>
      <t xml:space="preserve">oltre all'Allegato </t>
    </r>
    <r>
      <rPr>
        <i/>
        <sz val="10"/>
        <color theme="1"/>
        <rFont val="Calibri"/>
        <family val="2"/>
      </rPr>
      <t>Cronoprogramma di previsione</t>
    </r>
    <r>
      <rPr>
        <sz val="10"/>
        <color theme="1"/>
        <rFont val="Calibri"/>
        <family val="2"/>
      </rPr>
      <t xml:space="preserve">, valutate anche le integrazioni trasmesse dall'istante in seguito a specifcia richiesta , che l'intervento </t>
    </r>
    <r>
      <rPr>
        <b/>
        <sz val="10"/>
        <color theme="1"/>
        <rFont val="Calibri"/>
        <family val="2"/>
      </rPr>
      <t>non è ammissibile a contributo</t>
    </r>
    <r>
      <rPr>
        <sz val="10"/>
        <color theme="1"/>
        <rFont val="Calibri"/>
        <family val="2"/>
      </rPr>
      <t xml:space="preserve">.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</si>
</sst>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€&quot;\ #,##0.00;[Red]\-&quot;€&quot;\ #,##0.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8" fontId="6" fillId="0" borderId="1" xfId="0" applyNumberFormat="1" applyFont="1" applyBorder="1" applyAlignment="1">
      <alignment horizontal="center" vertical="center" wrapText="1"/>
    </xf>
    <xf numFmtId="8" fontId="0" fillId="0" borderId="0" xfId="0" applyNumberFormat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8" fontId="0" fillId="0" borderId="1" xfId="0" applyNumberFormat="1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center" vertical="center"/>
    </xf>
    <xf numFmtId="8" fontId="4" fillId="0" borderId="0" xfId="0" applyNumberFormat="1" applyFont="1" applyAlignment="1">
      <alignment horizontal="center" vertical="center" wrapText="1"/>
    </xf>
    <xf numFmtId="0" fontId="7" fillId="0" borderId="0" xfId="0" applyFont="1"/>
    <xf numFmtId="49" fontId="0" fillId="3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8"/>
  <sheetViews>
    <sheetView workbookViewId="0">
      <selection activeCell="I15" sqref="I15"/>
    </sheetView>
  </sheetViews>
  <sheetFormatPr defaultRowHeight="15" x14ac:dyDescent="0.25"/>
  <cols>
    <col min="1" max="1" width="4.5703125" style="2" customWidth="1"/>
    <col min="2" max="2" width="11.42578125" style="2" customWidth="1"/>
    <col min="3" max="3" width="13.28515625" style="2" customWidth="1"/>
    <col min="4" max="4" width="29.7109375" style="2" customWidth="1"/>
    <col min="5" max="5" width="18.85546875" style="2" customWidth="1"/>
    <col min="6" max="6" width="23.5703125" style="2" customWidth="1"/>
    <col min="7" max="7" width="15.28515625" style="2" bestFit="1" customWidth="1"/>
    <col min="8" max="8" width="9.140625" style="2"/>
    <col min="9" max="9" width="13.140625" style="2" bestFit="1" customWidth="1"/>
    <col min="10" max="10" width="11.85546875" style="2" bestFit="1" customWidth="1"/>
    <col min="11" max="11" width="12.28515625" style="2" customWidth="1"/>
    <col min="12" max="16384" width="9.140625" style="2"/>
  </cols>
  <sheetData>
    <row r="3" spans="1:11" ht="51.75" customHeight="1" x14ac:dyDescent="0.25">
      <c r="A3" s="27" t="s">
        <v>36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15.75" x14ac:dyDescent="0.25">
      <c r="A4" s="3"/>
    </row>
    <row r="6" spans="1:11" ht="38.25" x14ac:dyDescent="0.25">
      <c r="B6" s="1" t="s">
        <v>0</v>
      </c>
      <c r="C6" s="1" t="s">
        <v>7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43</v>
      </c>
      <c r="J6" s="1" t="s">
        <v>42</v>
      </c>
      <c r="K6" s="1" t="s">
        <v>1</v>
      </c>
    </row>
    <row r="7" spans="1:11" s="15" customFormat="1" x14ac:dyDescent="0.25">
      <c r="A7" s="10" t="s">
        <v>8</v>
      </c>
      <c r="B7" s="11">
        <v>80</v>
      </c>
      <c r="C7" s="10" t="s">
        <v>30</v>
      </c>
      <c r="D7" s="11" t="s">
        <v>12</v>
      </c>
      <c r="E7" s="14" t="s">
        <v>15</v>
      </c>
      <c r="F7" s="13" t="s">
        <v>14</v>
      </c>
      <c r="G7" s="13" t="s">
        <v>11</v>
      </c>
      <c r="H7" s="13">
        <v>61121</v>
      </c>
      <c r="I7" s="8">
        <v>104070.7</v>
      </c>
      <c r="J7" s="8">
        <v>61401.71</v>
      </c>
      <c r="K7" s="12">
        <v>0.59</v>
      </c>
    </row>
    <row r="8" spans="1:11" s="16" customFormat="1" x14ac:dyDescent="0.25">
      <c r="A8" s="10" t="s">
        <v>19</v>
      </c>
      <c r="B8" s="11">
        <v>60</v>
      </c>
      <c r="C8" s="10" t="s">
        <v>31</v>
      </c>
      <c r="D8" s="11" t="s">
        <v>22</v>
      </c>
      <c r="E8" s="19" t="s">
        <v>28</v>
      </c>
      <c r="F8" s="11" t="s">
        <v>25</v>
      </c>
      <c r="G8" s="11" t="s">
        <v>26</v>
      </c>
      <c r="H8" s="11">
        <v>60019</v>
      </c>
      <c r="I8" s="8">
        <v>114000</v>
      </c>
      <c r="J8" s="8">
        <v>79800</v>
      </c>
      <c r="K8" s="12">
        <v>0.7</v>
      </c>
    </row>
    <row r="9" spans="1:11" s="15" customFormat="1" x14ac:dyDescent="0.25">
      <c r="A9" s="10" t="s">
        <v>20</v>
      </c>
      <c r="B9" s="11">
        <v>60</v>
      </c>
      <c r="C9" s="10" t="s">
        <v>32</v>
      </c>
      <c r="D9" s="11" t="s">
        <v>21</v>
      </c>
      <c r="E9" s="18" t="s">
        <v>27</v>
      </c>
      <c r="F9" s="17" t="s">
        <v>23</v>
      </c>
      <c r="G9" s="17" t="s">
        <v>24</v>
      </c>
      <c r="H9" s="17">
        <v>61032</v>
      </c>
      <c r="I9" s="8">
        <v>111140</v>
      </c>
      <c r="J9" s="8">
        <v>77798</v>
      </c>
      <c r="K9" s="12">
        <v>0.7</v>
      </c>
    </row>
    <row r="10" spans="1:11" x14ac:dyDescent="0.25">
      <c r="I10" s="23">
        <f>SUM(I7:I9)</f>
        <v>329210.7</v>
      </c>
      <c r="J10" s="23">
        <f>SUM(J7:J9)</f>
        <v>218999.71</v>
      </c>
    </row>
    <row r="13" spans="1:11" x14ac:dyDescent="0.25">
      <c r="C13" s="2" t="s">
        <v>10</v>
      </c>
      <c r="I13" s="9"/>
      <c r="J13" s="9"/>
    </row>
    <row r="16" spans="1:11" x14ac:dyDescent="0.25">
      <c r="D16" s="5"/>
      <c r="J16" s="9"/>
    </row>
    <row r="17" spans="4:4" x14ac:dyDescent="0.25">
      <c r="D17" s="5"/>
    </row>
    <row r="18" spans="4:4" x14ac:dyDescent="0.25">
      <c r="D18" s="5"/>
    </row>
  </sheetData>
  <mergeCells count="1">
    <mergeCell ref="A3:K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H13" sqref="H13"/>
    </sheetView>
  </sheetViews>
  <sheetFormatPr defaultRowHeight="15" x14ac:dyDescent="0.25"/>
  <cols>
    <col min="1" max="1" width="11" style="4" bestFit="1" customWidth="1"/>
    <col min="2" max="2" width="39.28515625" style="4" customWidth="1"/>
    <col min="3" max="3" width="13.5703125" style="4" customWidth="1"/>
    <col min="4" max="4" width="27.42578125" style="4" customWidth="1"/>
    <col min="5" max="5" width="13.85546875" style="4" customWidth="1"/>
    <col min="6" max="6" width="7" style="4" customWidth="1"/>
    <col min="7" max="7" width="11.85546875" style="4" bestFit="1" customWidth="1"/>
    <col min="8" max="8" width="12.85546875" style="4" customWidth="1"/>
    <col min="9" max="9" width="14" style="4" customWidth="1"/>
    <col min="10" max="10" width="14.28515625" style="4" customWidth="1"/>
    <col min="11" max="16384" width="9.140625" style="4"/>
  </cols>
  <sheetData>
    <row r="1" spans="1:11" ht="72" customHeight="1" x14ac:dyDescent="0.25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15.75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1" ht="63.75" customHeight="1" x14ac:dyDescent="0.25">
      <c r="A3" s="6" t="s">
        <v>7</v>
      </c>
      <c r="B3" s="6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6" t="s">
        <v>9</v>
      </c>
      <c r="H3" s="6" t="s">
        <v>16</v>
      </c>
      <c r="I3" s="6" t="s">
        <v>17</v>
      </c>
      <c r="J3" s="6" t="s">
        <v>18</v>
      </c>
      <c r="K3" s="7"/>
    </row>
    <row r="4" spans="1:11" ht="30" x14ac:dyDescent="0.25">
      <c r="A4" s="10" t="s">
        <v>30</v>
      </c>
      <c r="B4" s="20" t="s">
        <v>12</v>
      </c>
      <c r="C4" s="14" t="s">
        <v>15</v>
      </c>
      <c r="D4" s="17" t="s">
        <v>14</v>
      </c>
      <c r="E4" s="17" t="s">
        <v>11</v>
      </c>
      <c r="F4" s="17">
        <v>61121</v>
      </c>
      <c r="G4" s="8">
        <v>61401.71</v>
      </c>
      <c r="H4" s="21">
        <f>SUM(G4*0.5)-0.01</f>
        <v>30700.845000000001</v>
      </c>
      <c r="I4" s="21">
        <f>SUM(G4*0.35)</f>
        <v>21490.5985</v>
      </c>
      <c r="J4" s="21">
        <f>SUM(G4*0.15)</f>
        <v>9210.2564999999995</v>
      </c>
      <c r="K4" s="7"/>
    </row>
    <row r="5" spans="1:11" ht="30" x14ac:dyDescent="0.25">
      <c r="A5" s="10" t="s">
        <v>31</v>
      </c>
      <c r="B5" s="11" t="s">
        <v>22</v>
      </c>
      <c r="C5" s="19" t="s">
        <v>28</v>
      </c>
      <c r="D5" s="11" t="s">
        <v>25</v>
      </c>
      <c r="E5" s="11" t="s">
        <v>26</v>
      </c>
      <c r="F5" s="11">
        <v>60019</v>
      </c>
      <c r="G5" s="8">
        <v>79800</v>
      </c>
      <c r="H5" s="8">
        <f t="shared" ref="H5" si="0">SUM(G5*0.5)</f>
        <v>39900</v>
      </c>
      <c r="I5" s="8">
        <f t="shared" ref="I5" si="1">SUM(G5*0.35)</f>
        <v>27930</v>
      </c>
      <c r="J5" s="8">
        <f t="shared" ref="J5" si="2">SUM(G5*0.15)</f>
        <v>11970</v>
      </c>
    </row>
    <row r="6" spans="1:11" ht="30" x14ac:dyDescent="0.25">
      <c r="A6" s="10" t="s">
        <v>32</v>
      </c>
      <c r="B6" s="11" t="s">
        <v>21</v>
      </c>
      <c r="C6" s="18" t="s">
        <v>27</v>
      </c>
      <c r="D6" s="17" t="s">
        <v>23</v>
      </c>
      <c r="E6" s="17" t="s">
        <v>24</v>
      </c>
      <c r="F6" s="17">
        <v>61032</v>
      </c>
      <c r="G6" s="8">
        <v>77798</v>
      </c>
      <c r="H6" s="8">
        <f t="shared" ref="H6" si="3">SUM(G6*0.5)</f>
        <v>38899</v>
      </c>
      <c r="I6" s="8">
        <f t="shared" ref="I6" si="4">SUM(G6*0.35)</f>
        <v>27229.3</v>
      </c>
      <c r="J6" s="8">
        <f t="shared" ref="J6" si="5">SUM(G6*0.15)</f>
        <v>11669.699999999999</v>
      </c>
    </row>
    <row r="7" spans="1:11" x14ac:dyDescent="0.25">
      <c r="A7" s="29" t="s">
        <v>29</v>
      </c>
      <c r="B7" s="29"/>
      <c r="C7" s="29"/>
      <c r="D7" s="29"/>
      <c r="E7" s="29"/>
      <c r="F7" s="29"/>
      <c r="G7" s="22">
        <f>SUM(G4:G6)</f>
        <v>218999.71</v>
      </c>
      <c r="H7" s="22">
        <f>SUM(H4:H6)</f>
        <v>109499.845</v>
      </c>
      <c r="I7" s="22">
        <f>SUM(I4:I6)</f>
        <v>76649.898499999996</v>
      </c>
      <c r="J7" s="22">
        <f>SUM(J4:J6)</f>
        <v>32849.9565</v>
      </c>
    </row>
  </sheetData>
  <mergeCells count="3">
    <mergeCell ref="A2:J2"/>
    <mergeCell ref="A1:J1"/>
    <mergeCell ref="A7:F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4"/>
  <sheetViews>
    <sheetView tabSelected="1" workbookViewId="0">
      <selection activeCell="C13" sqref="C13"/>
    </sheetView>
  </sheetViews>
  <sheetFormatPr defaultRowHeight="15" x14ac:dyDescent="0.25"/>
  <cols>
    <col min="1" max="1" width="4.5703125" style="5" customWidth="1"/>
    <col min="2" max="2" width="13.28515625" style="5" customWidth="1"/>
    <col min="3" max="3" width="29.7109375" style="5" customWidth="1"/>
    <col min="4" max="4" width="18.85546875" style="5" customWidth="1"/>
    <col min="5" max="5" width="23.5703125" style="5" customWidth="1"/>
    <col min="6" max="6" width="15.28515625" style="5" bestFit="1" customWidth="1"/>
    <col min="7" max="7" width="9.140625" style="5"/>
    <col min="8" max="8" width="14.28515625" style="5" bestFit="1" customWidth="1"/>
    <col min="9" max="9" width="14.28515625" style="5" customWidth="1"/>
    <col min="10" max="10" width="11.85546875" style="5" bestFit="1" customWidth="1"/>
    <col min="11" max="11" width="50.5703125" style="5" customWidth="1"/>
    <col min="12" max="16384" width="9.140625" style="5"/>
  </cols>
  <sheetData>
    <row r="3" spans="1:13" ht="51.75" customHeight="1" x14ac:dyDescent="0.25">
      <c r="A3" s="27" t="s">
        <v>33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3" ht="15.75" x14ac:dyDescent="0.25">
      <c r="A4" s="3"/>
    </row>
    <row r="6" spans="1:13" ht="25.5" x14ac:dyDescent="0.2">
      <c r="B6" s="1" t="s">
        <v>7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45</v>
      </c>
      <c r="I6" s="1" t="s">
        <v>44</v>
      </c>
      <c r="J6" s="1" t="s">
        <v>1</v>
      </c>
      <c r="K6" s="1" t="s">
        <v>37</v>
      </c>
      <c r="M6" s="24" t="s">
        <v>41</v>
      </c>
    </row>
    <row r="7" spans="1:13" s="15" customFormat="1" ht="127.5" x14ac:dyDescent="0.25">
      <c r="A7" s="5"/>
      <c r="B7" s="10" t="s">
        <v>35</v>
      </c>
      <c r="C7" s="11" t="s">
        <v>34</v>
      </c>
      <c r="D7" s="25" t="s">
        <v>40</v>
      </c>
      <c r="E7" s="10" t="s">
        <v>38</v>
      </c>
      <c r="F7" s="10" t="s">
        <v>39</v>
      </c>
      <c r="G7" s="10">
        <v>61011</v>
      </c>
      <c r="H7" s="8">
        <v>1084000</v>
      </c>
      <c r="I7" s="8">
        <v>79800</v>
      </c>
      <c r="J7" s="12">
        <v>7.2999999999999995E-2</v>
      </c>
      <c r="K7" s="26" t="s">
        <v>46</v>
      </c>
    </row>
    <row r="8" spans="1:13" x14ac:dyDescent="0.25">
      <c r="H8" s="23">
        <f>SUM(H7:H7)</f>
        <v>1084000</v>
      </c>
      <c r="I8" s="23">
        <f>SUM(I7:I7)</f>
        <v>79800</v>
      </c>
      <c r="J8" s="23"/>
    </row>
    <row r="11" spans="1:13" x14ac:dyDescent="0.25">
      <c r="B11" s="5" t="s">
        <v>10</v>
      </c>
      <c r="H11" s="9"/>
      <c r="I11" s="9"/>
      <c r="J11" s="9"/>
    </row>
    <row r="14" spans="1:13" x14ac:dyDescent="0.25">
      <c r="J14" s="9"/>
    </row>
  </sheetData>
  <mergeCells count="1">
    <mergeCell ref="A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Allegato A</vt:lpstr>
      <vt:lpstr>Allegato B</vt:lpstr>
      <vt:lpstr>Allegato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Gagliardini Anibaldi</dc:creator>
  <cp:lastModifiedBy>Enrica Verducci</cp:lastModifiedBy>
  <cp:lastPrinted>2020-02-14T09:03:42Z</cp:lastPrinted>
  <dcterms:created xsi:type="dcterms:W3CDTF">2017-11-06T14:52:41Z</dcterms:created>
  <dcterms:modified xsi:type="dcterms:W3CDTF">2020-02-14T10:13:07Z</dcterms:modified>
</cp:coreProperties>
</file>